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activeTab="2"/>
  </bookViews>
  <sheets>
    <sheet name="INDICE TEMPESTIVITA II TRIMEST" sheetId="14" r:id="rId1"/>
    <sheet name="Indice pagamenti I trimest2017 " sheetId="6" r:id="rId2"/>
    <sheet name="Indice pagamenti IItrimest 2017" sheetId="13" r:id="rId3"/>
    <sheet name="Foglio2" sheetId="12" r:id="rId4"/>
  </sheets>
  <definedNames>
    <definedName name="_xlnm._FilterDatabase" localSheetId="1" hidden="1">'Indice pagamenti I trimest2017 '!$B$1:$B$18</definedName>
    <definedName name="_xlnm._FilterDatabase" localSheetId="2" hidden="1">'Indice pagamenti IItrimest 2017'!$B$1:$B$27</definedName>
    <definedName name="_xlnm.Print_Area" localSheetId="1">'Indice pagamenti I trimest2017 '!$A$1:$M$19</definedName>
    <definedName name="_xlnm.Print_Area" localSheetId="2">'Indice pagamenti IItrimest 2017'!$A$1:$M$28</definedName>
  </definedNames>
  <calcPr calcId="125725"/>
</workbook>
</file>

<file path=xl/calcChain.xml><?xml version="1.0" encoding="utf-8"?>
<calcChain xmlns="http://schemas.openxmlformats.org/spreadsheetml/2006/main">
  <c r="C26" i="13"/>
  <c r="I25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K13"/>
  <c r="L13" s="1"/>
  <c r="I15"/>
  <c r="K15" s="1"/>
  <c r="L15" s="1"/>
  <c r="I14"/>
  <c r="K14" s="1"/>
  <c r="L14" s="1"/>
  <c r="I13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I7"/>
  <c r="K7" s="1"/>
  <c r="L7" s="1"/>
  <c r="I6"/>
  <c r="K6" s="1"/>
  <c r="L6" s="1"/>
  <c r="F15" i="14"/>
  <c r="F14"/>
  <c r="I5" i="13"/>
  <c r="K5" s="1"/>
  <c r="L16" i="6"/>
  <c r="C16"/>
  <c r="K14"/>
  <c r="L14" s="1"/>
  <c r="I15"/>
  <c r="K15" s="1"/>
  <c r="L15" s="1"/>
  <c r="I14"/>
  <c r="I13"/>
  <c r="K13" s="1"/>
  <c r="L13" s="1"/>
  <c r="I12"/>
  <c r="K12" s="1"/>
  <c r="L12" s="1"/>
  <c r="I11"/>
  <c r="K11" s="1"/>
  <c r="L11" s="1"/>
  <c r="I5"/>
  <c r="I7"/>
  <c r="I6"/>
  <c r="L5" i="13" l="1"/>
  <c r="L26" s="1"/>
  <c r="D26" s="1"/>
  <c r="K6" i="6"/>
  <c r="L6" s="1"/>
  <c r="K7"/>
  <c r="L7" s="1"/>
  <c r="I10"/>
  <c r="K10" s="1"/>
  <c r="L10" s="1"/>
  <c r="I9"/>
  <c r="K9" s="1"/>
  <c r="L9" s="1"/>
  <c r="I8"/>
  <c r="K8" s="1"/>
  <c r="L8" s="1"/>
  <c r="K5"/>
  <c r="L5" l="1"/>
  <c r="D16" l="1"/>
</calcChain>
</file>

<file path=xl/comments1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<sst xmlns="http://schemas.openxmlformats.org/spreadsheetml/2006/main" count="135" uniqueCount="75">
  <si>
    <t>Numero Fattura</t>
  </si>
  <si>
    <t xml:space="preserve"> Importo totale documento </t>
  </si>
  <si>
    <t xml:space="preserve"> Data Emissione </t>
  </si>
  <si>
    <t>Numero Protocollo</t>
  </si>
  <si>
    <t xml:space="preserve">Denominazione </t>
  </si>
  <si>
    <t>Data Protocollo</t>
  </si>
  <si>
    <t>Stato fattura SCC - Pagata</t>
  </si>
  <si>
    <t>Mandato</t>
  </si>
  <si>
    <t>PAGATA</t>
  </si>
  <si>
    <t>Data scadenza</t>
  </si>
  <si>
    <t>pagamento (giorni dopo la scadenza)</t>
  </si>
  <si>
    <t>importo x giorni pagamento</t>
  </si>
  <si>
    <t>Data pagamento</t>
  </si>
  <si>
    <t>Note</t>
  </si>
  <si>
    <t>TELECOM ITALIA S.P.A.</t>
  </si>
  <si>
    <t>POSTE ITALIANE S.P.A.</t>
  </si>
  <si>
    <t>INDICE DI TEMPESTIVITA' DEI PAGAMENTI</t>
  </si>
  <si>
    <t>INDICATORE SU BASE TRIMESTRALE</t>
  </si>
  <si>
    <t>FATTURE</t>
  </si>
  <si>
    <t>TRIMESTRE</t>
  </si>
  <si>
    <t>Importo Pagato</t>
  </si>
  <si>
    <t>Importo x giorni pagamento</t>
  </si>
  <si>
    <t>indice di tempestività</t>
  </si>
  <si>
    <t>1° Trimestre</t>
  </si>
  <si>
    <r>
      <t xml:space="preserve">                                              </t>
    </r>
    <r>
      <rPr>
        <b/>
        <sz val="10"/>
        <rFont val="Arial"/>
        <family val="2"/>
      </rPr>
      <t xml:space="preserve"> II CIRCOLO DIDATTICO PROF. "V. CAPUTI"  76011 BISCEGLIE (BT)</t>
    </r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</si>
  <si>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 TRIMESTRE 2017</t>
    </r>
  </si>
  <si>
    <t>INDICE DI TEMPESTIVITA' I TRIMESTRE 2017</t>
  </si>
  <si>
    <t>2016PA0015195</t>
  </si>
  <si>
    <t>ARUBA SPA</t>
  </si>
  <si>
    <t>8S00502842</t>
  </si>
  <si>
    <t>ONLICOM S.R.L.</t>
  </si>
  <si>
    <t>PAGATO A SEGUITO FINANZIAMENTO FESR</t>
  </si>
  <si>
    <t>1/PA17</t>
  </si>
  <si>
    <t>ANDROM di Andrea Romano</t>
  </si>
  <si>
    <t>MONTI FRANCESCO</t>
  </si>
  <si>
    <t>30 E 31</t>
  </si>
  <si>
    <t>8S00070987</t>
  </si>
  <si>
    <t>3E</t>
  </si>
  <si>
    <t>FARMACIA DI GENNARO DR. GIROLAMO</t>
  </si>
  <si>
    <t>PA22</t>
  </si>
  <si>
    <t>DETERTECNICA DI CESARI MAURIZIO</t>
  </si>
  <si>
    <t>Bisceglie, 31/03/17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</si>
  <si>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 TRIMESTRE 2017</t>
    </r>
  </si>
  <si>
    <t>2° Trimestre</t>
  </si>
  <si>
    <t>FATTPA 19_17</t>
  </si>
  <si>
    <t>DE PINTO VITO</t>
  </si>
  <si>
    <t>FATTPA 32_17</t>
  </si>
  <si>
    <t>8S00155074</t>
  </si>
  <si>
    <t>TELECOM S.P.A.</t>
  </si>
  <si>
    <t>8PA17</t>
  </si>
  <si>
    <t>ROMANO ANDREA</t>
  </si>
  <si>
    <t>EDIZ. CENTRO STUDI ERIKSON</t>
  </si>
  <si>
    <t>18PA</t>
  </si>
  <si>
    <t>TECNODID S.R.L.</t>
  </si>
  <si>
    <t>1727/17</t>
  </si>
  <si>
    <t>EUROEDIZIONI TORINO</t>
  </si>
  <si>
    <t>50PA</t>
  </si>
  <si>
    <t>LOPEZ DOMENICO</t>
  </si>
  <si>
    <t>FATTPA70_17</t>
  </si>
  <si>
    <t>FATTPA69_17</t>
  </si>
  <si>
    <t>FATTPA72_17</t>
  </si>
  <si>
    <t>FATTPA78_17</t>
  </si>
  <si>
    <t>277/PA</t>
  </si>
  <si>
    <t>PAM UFFICIO S.R.L.</t>
  </si>
  <si>
    <t>V3-13726</t>
  </si>
  <si>
    <t>BORGIONE CENTRO DID. S.R.L.</t>
  </si>
  <si>
    <t>1PA</t>
  </si>
  <si>
    <t>CAPUTO ANNALISA</t>
  </si>
  <si>
    <t>FATTPA87_17</t>
  </si>
  <si>
    <t>INDICE DI TEMPESTIVITA' II TRIMESTRE 2017</t>
  </si>
  <si>
    <t>FATTPA86_17</t>
  </si>
  <si>
    <t>FATTPA85_17</t>
  </si>
  <si>
    <t>Bisceglie, 30/06/2017</t>
  </si>
  <si>
    <t>F.TO IL DIRETTORE DEI SEVIZI GENERALI ED AMMINISTRATIVI</t>
  </si>
  <si>
    <r>
      <t xml:space="preserve">Dott. Vincenzo Amendolagine                                                                 </t>
    </r>
    <r>
      <rPr>
        <b/>
        <sz val="7"/>
        <rFont val="Arial"/>
        <family val="2"/>
      </rPr>
      <t>Firma autografa sostituita a mezzo stampa ai sensi dell'art.3, comma 2,del D.Lgs.39/93</t>
    </r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</si>
</sst>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dd/mm/yy"/>
    <numFmt numFmtId="166" formatCode="&quot;€&quot;\ #,##0.00"/>
    <numFmt numFmtId="167" formatCode="#,##0.00_ ;[Red]\-#,##0.00\ "/>
  </numFmts>
  <fonts count="12"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66" fontId="10" fillId="0" borderId="1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6" fontId="0" fillId="0" borderId="0" xfId="0" applyNumberFormat="1"/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9525</xdr:rowOff>
    </xdr:from>
    <xdr:to>
      <xdr:col>2</xdr:col>
      <xdr:colOff>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33375"/>
          <a:ext cx="49530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107137</xdr:colOff>
      <xdr:row>1</xdr:row>
      <xdr:rowOff>190500</xdr:rowOff>
    </xdr:from>
    <xdr:to>
      <xdr:col>9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6037" y="323850"/>
          <a:ext cx="60483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86201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activeCell="E16" sqref="E16"/>
    </sheetView>
  </sheetViews>
  <sheetFormatPr defaultRowHeight="12.75"/>
  <cols>
    <col min="1" max="1" width="3.42578125" customWidth="1"/>
    <col min="3" max="3" width="11.140625" customWidth="1"/>
    <col min="4" max="4" width="12.28515625" customWidth="1"/>
    <col min="5" max="5" width="18.28515625" customWidth="1"/>
    <col min="6" max="6" width="16.42578125" customWidth="1"/>
    <col min="7" max="7" width="17.42578125" customWidth="1"/>
    <col min="8" max="8" width="8.42578125" customWidth="1"/>
    <col min="10" max="10" width="20.85546875" customWidth="1"/>
  </cols>
  <sheetData>
    <row r="1" spans="2:10">
      <c r="B1" s="50" t="s">
        <v>24</v>
      </c>
      <c r="C1" s="51"/>
      <c r="D1" s="51"/>
      <c r="E1" s="51"/>
      <c r="F1" s="51"/>
      <c r="G1" s="51"/>
      <c r="H1" s="51"/>
      <c r="I1" s="51"/>
      <c r="J1" s="52"/>
    </row>
    <row r="2" spans="2:10">
      <c r="B2" s="53"/>
      <c r="C2" s="54"/>
      <c r="D2" s="54"/>
      <c r="E2" s="54"/>
      <c r="F2" s="54"/>
      <c r="G2" s="54"/>
      <c r="H2" s="54"/>
      <c r="I2" s="54"/>
      <c r="J2" s="55"/>
    </row>
    <row r="3" spans="2:10" ht="73.5" customHeight="1">
      <c r="B3" s="56"/>
      <c r="C3" s="57"/>
      <c r="D3" s="57"/>
      <c r="E3" s="57"/>
      <c r="F3" s="57"/>
      <c r="G3" s="57"/>
      <c r="H3" s="57"/>
      <c r="I3" s="57"/>
      <c r="J3" s="58"/>
    </row>
    <row r="5" spans="2:10" ht="18">
      <c r="C5" s="39" t="s">
        <v>16</v>
      </c>
      <c r="D5" s="39"/>
      <c r="E5" s="39"/>
      <c r="I5" s="40">
        <v>2017</v>
      </c>
    </row>
    <row r="6" spans="2:10" ht="18">
      <c r="C6" s="39"/>
      <c r="D6" s="39"/>
      <c r="E6" s="39"/>
      <c r="I6" s="48"/>
    </row>
    <row r="11" spans="2:10">
      <c r="C11" s="59" t="s">
        <v>17</v>
      </c>
      <c r="D11" s="60"/>
      <c r="E11" s="60"/>
      <c r="F11" s="61"/>
    </row>
    <row r="12" spans="2:10">
      <c r="C12" s="62" t="s">
        <v>18</v>
      </c>
      <c r="D12" s="63"/>
      <c r="E12" s="63"/>
      <c r="F12" s="64"/>
    </row>
    <row r="13" spans="2:10" ht="25.5">
      <c r="C13" s="41" t="s">
        <v>19</v>
      </c>
      <c r="D13" s="42" t="s">
        <v>20</v>
      </c>
      <c r="E13" s="43" t="s">
        <v>21</v>
      </c>
      <c r="F13" s="42" t="s">
        <v>22</v>
      </c>
    </row>
    <row r="14" spans="2:10">
      <c r="C14" s="44" t="s">
        <v>23</v>
      </c>
      <c r="D14" s="45">
        <v>28562.6</v>
      </c>
      <c r="E14" s="46">
        <v>368101.85</v>
      </c>
      <c r="F14" s="47">
        <f>E14/D14</f>
        <v>12.887547002023625</v>
      </c>
    </row>
    <row r="15" spans="2:10">
      <c r="C15" s="44" t="s">
        <v>43</v>
      </c>
      <c r="D15" s="45">
        <v>26810.16</v>
      </c>
      <c r="E15" s="46">
        <v>-417793.16</v>
      </c>
      <c r="F15" s="47">
        <f>E15/D15</f>
        <v>-15.583389282272092</v>
      </c>
    </row>
    <row r="16" spans="2:10">
      <c r="C16" s="44"/>
      <c r="D16" s="45"/>
      <c r="E16" s="46"/>
      <c r="F16" s="47"/>
    </row>
    <row r="17" spans="3:6">
      <c r="C17" s="44"/>
      <c r="D17" s="45"/>
      <c r="E17" s="46"/>
      <c r="F17" s="47"/>
    </row>
    <row r="18" spans="3:6">
      <c r="D18" s="49"/>
      <c r="E18" s="49"/>
    </row>
  </sheetData>
  <mergeCells count="3">
    <mergeCell ref="B1:J3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T19"/>
  <sheetViews>
    <sheetView topLeftCell="A13" workbookViewId="0">
      <selection activeCell="J19" sqref="J19:M19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348" ht="4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6348" ht="51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27</v>
      </c>
      <c r="B5" s="31" t="s">
        <v>28</v>
      </c>
      <c r="C5" s="11">
        <v>90.26</v>
      </c>
      <c r="D5" s="16">
        <v>42704</v>
      </c>
      <c r="E5" s="12">
        <v>42726</v>
      </c>
      <c r="F5" s="17">
        <v>6790</v>
      </c>
      <c r="G5" s="8" t="s">
        <v>8</v>
      </c>
      <c r="H5" s="38">
        <v>1</v>
      </c>
      <c r="I5" s="7">
        <f t="shared" ref="I5:I15" si="0">E5+30</f>
        <v>42756</v>
      </c>
      <c r="J5" s="7">
        <v>42768</v>
      </c>
      <c r="K5" s="9">
        <f>J5-I5</f>
        <v>12</v>
      </c>
      <c r="L5" s="10">
        <f>K5*C5</f>
        <v>1083.1200000000001</v>
      </c>
      <c r="M5" s="13"/>
      <c r="AG5" s="1"/>
      <c r="AH5" s="1"/>
      <c r="AI5" s="1"/>
      <c r="AJ5" s="1"/>
    </row>
    <row r="6" spans="1:16348" s="22" customFormat="1" ht="44.25" customHeight="1">
      <c r="A6" s="14" t="s">
        <v>29</v>
      </c>
      <c r="B6" s="23" t="s">
        <v>14</v>
      </c>
      <c r="C6" s="18">
        <v>85.16</v>
      </c>
      <c r="D6" s="16">
        <v>42710</v>
      </c>
      <c r="E6" s="24">
        <v>42733</v>
      </c>
      <c r="F6" s="17">
        <v>6860</v>
      </c>
      <c r="G6" s="8" t="s">
        <v>8</v>
      </c>
      <c r="H6" s="17">
        <v>3</v>
      </c>
      <c r="I6" s="7">
        <f t="shared" si="0"/>
        <v>42763</v>
      </c>
      <c r="J6" s="7">
        <v>42768</v>
      </c>
      <c r="K6" s="9">
        <f t="shared" ref="K6:K15" si="1">J6-I6</f>
        <v>5</v>
      </c>
      <c r="L6" s="10">
        <f t="shared" ref="L6:L15" si="2">K6*C6</f>
        <v>425.79999999999995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458</v>
      </c>
      <c r="B7" s="31" t="s">
        <v>30</v>
      </c>
      <c r="C7" s="18">
        <v>24461</v>
      </c>
      <c r="D7" s="16">
        <v>42732</v>
      </c>
      <c r="E7" s="24">
        <v>42734</v>
      </c>
      <c r="F7" s="17">
        <v>6885</v>
      </c>
      <c r="G7" s="8" t="s">
        <v>8</v>
      </c>
      <c r="H7" s="17">
        <v>9</v>
      </c>
      <c r="I7" s="7">
        <f t="shared" si="0"/>
        <v>42764</v>
      </c>
      <c r="J7" s="7">
        <v>42783</v>
      </c>
      <c r="K7" s="9">
        <f t="shared" si="1"/>
        <v>19</v>
      </c>
      <c r="L7" s="10">
        <f t="shared" si="2"/>
        <v>464759</v>
      </c>
      <c r="M7" s="13" t="s">
        <v>31</v>
      </c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32</v>
      </c>
      <c r="B8" s="31" t="s">
        <v>33</v>
      </c>
      <c r="C8" s="11">
        <v>219.6</v>
      </c>
      <c r="D8" s="16">
        <v>42747</v>
      </c>
      <c r="E8" s="12">
        <v>42748</v>
      </c>
      <c r="F8" s="17">
        <v>77</v>
      </c>
      <c r="G8" s="8" t="s">
        <v>8</v>
      </c>
      <c r="H8" s="17">
        <v>5</v>
      </c>
      <c r="I8" s="7">
        <f t="shared" si="0"/>
        <v>42778</v>
      </c>
      <c r="J8" s="7">
        <v>42768</v>
      </c>
      <c r="K8" s="9">
        <f t="shared" si="1"/>
        <v>-10</v>
      </c>
      <c r="L8" s="10">
        <f t="shared" si="2"/>
        <v>-2196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>
        <v>8717005175</v>
      </c>
      <c r="B9" s="15" t="s">
        <v>15</v>
      </c>
      <c r="C9" s="11">
        <v>51.24</v>
      </c>
      <c r="D9" s="16">
        <v>42753</v>
      </c>
      <c r="E9" s="12">
        <v>42758</v>
      </c>
      <c r="F9" s="17">
        <v>276</v>
      </c>
      <c r="G9" s="8" t="s">
        <v>8</v>
      </c>
      <c r="H9" s="17">
        <v>7</v>
      </c>
      <c r="I9" s="7">
        <f t="shared" si="0"/>
        <v>42788</v>
      </c>
      <c r="J9" s="7">
        <v>42768</v>
      </c>
      <c r="K9" s="9">
        <f t="shared" si="1"/>
        <v>-20</v>
      </c>
      <c r="L9" s="10">
        <f t="shared" si="2"/>
        <v>-1024.8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>
        <v>1</v>
      </c>
      <c r="B10" s="31" t="s">
        <v>34</v>
      </c>
      <c r="C10" s="18">
        <v>146.4</v>
      </c>
      <c r="D10" s="16">
        <v>42770</v>
      </c>
      <c r="E10" s="24">
        <v>42772</v>
      </c>
      <c r="F10" s="17">
        <v>474</v>
      </c>
      <c r="G10" s="8" t="s">
        <v>8</v>
      </c>
      <c r="H10" s="17" t="s">
        <v>35</v>
      </c>
      <c r="I10" s="7">
        <f t="shared" si="0"/>
        <v>42802</v>
      </c>
      <c r="J10" s="7">
        <v>42783</v>
      </c>
      <c r="K10" s="9">
        <f t="shared" si="1"/>
        <v>-19</v>
      </c>
      <c r="L10" s="10">
        <f t="shared" si="2"/>
        <v>-2781.6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 t="s">
        <v>36</v>
      </c>
      <c r="B11" s="31" t="s">
        <v>14</v>
      </c>
      <c r="C11" s="32">
        <v>97.36</v>
      </c>
      <c r="D11" s="33">
        <v>42772</v>
      </c>
      <c r="E11" s="34">
        <v>42788</v>
      </c>
      <c r="F11" s="35">
        <v>772</v>
      </c>
      <c r="G11" s="8" t="s">
        <v>8</v>
      </c>
      <c r="H11" s="35">
        <v>36</v>
      </c>
      <c r="I11" s="7">
        <f t="shared" si="0"/>
        <v>42818</v>
      </c>
      <c r="J11" s="36">
        <v>42815</v>
      </c>
      <c r="K11" s="9">
        <f t="shared" si="1"/>
        <v>-3</v>
      </c>
      <c r="L11" s="10">
        <f t="shared" si="2"/>
        <v>-292.08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>
        <v>8717040527</v>
      </c>
      <c r="B12" s="31" t="s">
        <v>15</v>
      </c>
      <c r="C12" s="32">
        <v>103.52</v>
      </c>
      <c r="D12" s="33">
        <v>42776</v>
      </c>
      <c r="E12" s="34">
        <v>42779</v>
      </c>
      <c r="F12" s="35">
        <v>614</v>
      </c>
      <c r="G12" s="8" t="s">
        <v>8</v>
      </c>
      <c r="H12" s="35">
        <v>35</v>
      </c>
      <c r="I12" s="7">
        <f t="shared" si="0"/>
        <v>42809</v>
      </c>
      <c r="J12" s="36">
        <v>42815</v>
      </c>
      <c r="K12" s="9">
        <f t="shared" si="1"/>
        <v>6</v>
      </c>
      <c r="L12" s="10">
        <f t="shared" si="2"/>
        <v>621.12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 t="s">
        <v>37</v>
      </c>
      <c r="B13" s="31" t="s">
        <v>38</v>
      </c>
      <c r="C13" s="32">
        <v>250.3</v>
      </c>
      <c r="D13" s="33">
        <v>42789</v>
      </c>
      <c r="E13" s="34">
        <v>42790</v>
      </c>
      <c r="F13" s="35">
        <v>836</v>
      </c>
      <c r="G13" s="8" t="s">
        <v>8</v>
      </c>
      <c r="H13" s="35">
        <v>38</v>
      </c>
      <c r="I13" s="7">
        <f t="shared" si="0"/>
        <v>42820</v>
      </c>
      <c r="J13" s="36">
        <v>42815</v>
      </c>
      <c r="K13" s="9">
        <f t="shared" si="1"/>
        <v>-5</v>
      </c>
      <c r="L13" s="10">
        <f t="shared" si="2"/>
        <v>-1251.5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8717076330</v>
      </c>
      <c r="B14" s="31" t="s">
        <v>15</v>
      </c>
      <c r="C14" s="32">
        <v>44.69</v>
      </c>
      <c r="D14" s="33">
        <v>42803</v>
      </c>
      <c r="E14" s="34">
        <v>42804</v>
      </c>
      <c r="F14" s="35">
        <v>1171</v>
      </c>
      <c r="G14" s="8" t="s">
        <v>8</v>
      </c>
      <c r="H14" s="35">
        <v>40</v>
      </c>
      <c r="I14" s="7">
        <f t="shared" si="0"/>
        <v>42834</v>
      </c>
      <c r="J14" s="36">
        <v>42815</v>
      </c>
      <c r="K14" s="9">
        <f t="shared" si="1"/>
        <v>-19</v>
      </c>
      <c r="L14" s="10">
        <f t="shared" si="2"/>
        <v>-849.1099999999999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39</v>
      </c>
      <c r="B15" s="31" t="s">
        <v>40</v>
      </c>
      <c r="C15" s="32">
        <v>3013.07</v>
      </c>
      <c r="D15" s="33">
        <v>42808</v>
      </c>
      <c r="E15" s="34">
        <v>42815</v>
      </c>
      <c r="F15" s="35">
        <v>1440</v>
      </c>
      <c r="G15" s="8" t="s">
        <v>8</v>
      </c>
      <c r="H15" s="35">
        <v>41</v>
      </c>
      <c r="I15" s="7">
        <f t="shared" si="0"/>
        <v>42845</v>
      </c>
      <c r="J15" s="36">
        <v>42815</v>
      </c>
      <c r="K15" s="9">
        <f t="shared" si="1"/>
        <v>-30</v>
      </c>
      <c r="L15" s="10">
        <f t="shared" si="2"/>
        <v>-90392.1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" customFormat="1" ht="53.25" customHeight="1" thickBot="1">
      <c r="A16" s="67" t="s">
        <v>26</v>
      </c>
      <c r="B16" s="68"/>
      <c r="C16" s="26">
        <f>SUM(C5:C15)</f>
        <v>28562.6</v>
      </c>
      <c r="D16" s="69">
        <f>L16/C16</f>
        <v>12.887547002023625</v>
      </c>
      <c r="E16" s="69"/>
      <c r="F16" s="69"/>
      <c r="G16" s="69"/>
      <c r="H16" s="69"/>
      <c r="I16" s="69"/>
      <c r="J16" s="69"/>
      <c r="K16" s="69"/>
      <c r="L16" s="27">
        <f>SUM(L5:L15)</f>
        <v>368101.85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  <row r="17" spans="1:16348" s="2" customFormat="1" ht="44.25" customHeight="1">
      <c r="A17" s="1" t="s">
        <v>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</row>
    <row r="18" spans="1:16348" s="2" customFormat="1" ht="44.25" customHeight="1">
      <c r="A18" s="1"/>
      <c r="B18" s="1"/>
      <c r="C18" s="1"/>
      <c r="D18" s="1"/>
      <c r="E18" s="1"/>
      <c r="F18" s="1"/>
      <c r="G18" s="1"/>
      <c r="H18" s="1"/>
      <c r="I18" s="1"/>
      <c r="J18" s="70" t="s">
        <v>73</v>
      </c>
      <c r="K18" s="70"/>
      <c r="L18" s="70"/>
      <c r="M18" s="7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</row>
    <row r="19" spans="1:16348" s="2" customFormat="1" ht="44.25" customHeight="1">
      <c r="A19" s="1"/>
      <c r="B19" s="1"/>
      <c r="C19" s="1"/>
      <c r="D19" s="1"/>
      <c r="E19" s="1"/>
      <c r="F19" s="1"/>
      <c r="G19" s="1"/>
      <c r="H19" s="1"/>
      <c r="I19" s="1"/>
      <c r="J19" s="70" t="s">
        <v>74</v>
      </c>
      <c r="K19" s="70"/>
      <c r="L19" s="70"/>
      <c r="M19" s="7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</row>
  </sheetData>
  <mergeCells count="5">
    <mergeCell ref="A1:M3"/>
    <mergeCell ref="A16:B16"/>
    <mergeCell ref="D16:K16"/>
    <mergeCell ref="J18:M18"/>
    <mergeCell ref="J19:M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T28"/>
  <sheetViews>
    <sheetView tabSelected="1" topLeftCell="A22" workbookViewId="0">
      <selection activeCell="J28" sqref="J28:M28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348" ht="4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6348" ht="51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44</v>
      </c>
      <c r="B5" s="31" t="s">
        <v>45</v>
      </c>
      <c r="C5" s="11">
        <v>255.2</v>
      </c>
      <c r="D5" s="16">
        <v>42801</v>
      </c>
      <c r="E5" s="12">
        <v>42802</v>
      </c>
      <c r="F5" s="17">
        <v>1114</v>
      </c>
      <c r="G5" s="8" t="s">
        <v>8</v>
      </c>
      <c r="H5" s="38">
        <v>69</v>
      </c>
      <c r="I5" s="7">
        <f t="shared" ref="I5:I25" si="0">E5+30</f>
        <v>42832</v>
      </c>
      <c r="J5" s="7">
        <v>42859</v>
      </c>
      <c r="K5" s="9">
        <f>J5-I5</f>
        <v>27</v>
      </c>
      <c r="L5" s="10">
        <f>K5*C5</f>
        <v>6890.4</v>
      </c>
      <c r="M5" s="13"/>
      <c r="AG5" s="1"/>
      <c r="AH5" s="1"/>
      <c r="AI5" s="1"/>
      <c r="AJ5" s="1"/>
    </row>
    <row r="6" spans="1:16348" s="22" customFormat="1" ht="44.25" customHeight="1">
      <c r="A6" s="14" t="s">
        <v>46</v>
      </c>
      <c r="B6" s="31" t="s">
        <v>45</v>
      </c>
      <c r="C6" s="18">
        <v>935</v>
      </c>
      <c r="D6" s="16">
        <v>42828</v>
      </c>
      <c r="E6" s="24">
        <v>42831</v>
      </c>
      <c r="F6" s="17">
        <v>1795</v>
      </c>
      <c r="G6" s="8" t="s">
        <v>8</v>
      </c>
      <c r="H6" s="17">
        <v>71</v>
      </c>
      <c r="I6" s="7">
        <f t="shared" si="0"/>
        <v>42861</v>
      </c>
      <c r="J6" s="7">
        <v>42859</v>
      </c>
      <c r="K6" s="9">
        <f t="shared" ref="K6:K25" si="1">J6-I6</f>
        <v>-2</v>
      </c>
      <c r="L6" s="10">
        <f t="shared" ref="L6:L25" si="2">K6*C6</f>
        <v>-1870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 t="s">
        <v>47</v>
      </c>
      <c r="B7" s="31" t="s">
        <v>48</v>
      </c>
      <c r="C7" s="18">
        <v>97.37</v>
      </c>
      <c r="D7" s="16">
        <v>42831</v>
      </c>
      <c r="E7" s="24">
        <v>42845</v>
      </c>
      <c r="F7" s="17">
        <v>1991</v>
      </c>
      <c r="G7" s="8" t="s">
        <v>8</v>
      </c>
      <c r="H7" s="17">
        <v>77</v>
      </c>
      <c r="I7" s="7">
        <f t="shared" si="0"/>
        <v>42875</v>
      </c>
      <c r="J7" s="7">
        <v>42859</v>
      </c>
      <c r="K7" s="9">
        <f t="shared" si="1"/>
        <v>-16</v>
      </c>
      <c r="L7" s="10">
        <f t="shared" si="2"/>
        <v>-1557.92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49</v>
      </c>
      <c r="B8" s="31" t="s">
        <v>50</v>
      </c>
      <c r="C8" s="11">
        <v>244</v>
      </c>
      <c r="D8" s="16">
        <v>42837</v>
      </c>
      <c r="E8" s="12">
        <v>42843</v>
      </c>
      <c r="F8" s="17">
        <v>1942</v>
      </c>
      <c r="G8" s="8" t="s">
        <v>8</v>
      </c>
      <c r="H8" s="17">
        <v>75</v>
      </c>
      <c r="I8" s="7">
        <f t="shared" si="0"/>
        <v>42873</v>
      </c>
      <c r="J8" s="7">
        <v>42859</v>
      </c>
      <c r="K8" s="9">
        <f t="shared" si="1"/>
        <v>-14</v>
      </c>
      <c r="L8" s="10">
        <f t="shared" si="2"/>
        <v>-3416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>
        <v>1438</v>
      </c>
      <c r="B9" s="15" t="s">
        <v>51</v>
      </c>
      <c r="C9" s="11">
        <v>419.57</v>
      </c>
      <c r="D9" s="16">
        <v>42843</v>
      </c>
      <c r="E9" s="12">
        <v>42852</v>
      </c>
      <c r="F9" s="17">
        <v>2063</v>
      </c>
      <c r="G9" s="8" t="s">
        <v>8</v>
      </c>
      <c r="H9" s="17">
        <v>81</v>
      </c>
      <c r="I9" s="7">
        <f t="shared" si="0"/>
        <v>42882</v>
      </c>
      <c r="J9" s="7">
        <v>42859</v>
      </c>
      <c r="K9" s="9">
        <f t="shared" si="1"/>
        <v>-23</v>
      </c>
      <c r="L9" s="10">
        <f t="shared" si="2"/>
        <v>-9650.11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 t="s">
        <v>52</v>
      </c>
      <c r="B10" s="31" t="s">
        <v>30</v>
      </c>
      <c r="C10" s="18">
        <v>10600.09</v>
      </c>
      <c r="D10" s="16">
        <v>42844</v>
      </c>
      <c r="E10" s="24">
        <v>42845</v>
      </c>
      <c r="F10" s="17">
        <v>1990</v>
      </c>
      <c r="G10" s="8" t="s">
        <v>8</v>
      </c>
      <c r="H10" s="17">
        <v>79</v>
      </c>
      <c r="I10" s="7">
        <f t="shared" si="0"/>
        <v>42875</v>
      </c>
      <c r="J10" s="7">
        <v>42859</v>
      </c>
      <c r="K10" s="9">
        <f t="shared" si="1"/>
        <v>-16</v>
      </c>
      <c r="L10" s="10">
        <f t="shared" si="2"/>
        <v>-169601.44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1613</v>
      </c>
      <c r="B11" s="31" t="s">
        <v>53</v>
      </c>
      <c r="C11" s="32">
        <v>170</v>
      </c>
      <c r="D11" s="33">
        <v>42858</v>
      </c>
      <c r="E11" s="34">
        <v>42859</v>
      </c>
      <c r="F11" s="35">
        <v>2185</v>
      </c>
      <c r="G11" s="8" t="s">
        <v>8</v>
      </c>
      <c r="H11" s="35">
        <v>82</v>
      </c>
      <c r="I11" s="7">
        <f t="shared" si="0"/>
        <v>42889</v>
      </c>
      <c r="J11" s="36">
        <v>42884</v>
      </c>
      <c r="K11" s="9">
        <f t="shared" si="1"/>
        <v>-5</v>
      </c>
      <c r="L11" s="10">
        <f t="shared" si="2"/>
        <v>-850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54</v>
      </c>
      <c r="B12" s="31" t="s">
        <v>55</v>
      </c>
      <c r="C12" s="32">
        <v>140</v>
      </c>
      <c r="D12" s="33">
        <v>42858</v>
      </c>
      <c r="E12" s="34">
        <v>42859</v>
      </c>
      <c r="F12" s="35">
        <v>2184</v>
      </c>
      <c r="G12" s="8" t="s">
        <v>8</v>
      </c>
      <c r="H12" s="35">
        <v>83</v>
      </c>
      <c r="I12" s="7">
        <f t="shared" si="0"/>
        <v>42889</v>
      </c>
      <c r="J12" s="36">
        <v>42884</v>
      </c>
      <c r="K12" s="9">
        <f t="shared" si="1"/>
        <v>-5</v>
      </c>
      <c r="L12" s="10">
        <f t="shared" si="2"/>
        <v>-700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 t="s">
        <v>56</v>
      </c>
      <c r="B13" s="31" t="s">
        <v>57</v>
      </c>
      <c r="C13" s="32">
        <v>2909.7</v>
      </c>
      <c r="D13" s="33">
        <v>42871</v>
      </c>
      <c r="E13" s="34">
        <v>42872</v>
      </c>
      <c r="F13" s="35">
        <v>2424</v>
      </c>
      <c r="G13" s="8" t="s">
        <v>8</v>
      </c>
      <c r="H13" s="35">
        <v>84</v>
      </c>
      <c r="I13" s="7">
        <f t="shared" si="0"/>
        <v>42902</v>
      </c>
      <c r="J13" s="36">
        <v>42884</v>
      </c>
      <c r="K13" s="9">
        <f t="shared" si="1"/>
        <v>-18</v>
      </c>
      <c r="L13" s="10">
        <f t="shared" si="2"/>
        <v>-52374.6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 t="s">
        <v>58</v>
      </c>
      <c r="B14" s="31" t="s">
        <v>45</v>
      </c>
      <c r="C14" s="32">
        <v>297</v>
      </c>
      <c r="D14" s="33">
        <v>42872</v>
      </c>
      <c r="E14" s="34">
        <v>42873</v>
      </c>
      <c r="F14" s="35">
        <v>2454</v>
      </c>
      <c r="G14" s="8" t="s">
        <v>8</v>
      </c>
      <c r="H14" s="35">
        <v>86</v>
      </c>
      <c r="I14" s="7">
        <f t="shared" si="0"/>
        <v>42903</v>
      </c>
      <c r="J14" s="36">
        <v>42884</v>
      </c>
      <c r="K14" s="9">
        <f t="shared" si="1"/>
        <v>-19</v>
      </c>
      <c r="L14" s="10">
        <f t="shared" si="2"/>
        <v>-5643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59</v>
      </c>
      <c r="B15" s="31" t="s">
        <v>45</v>
      </c>
      <c r="C15" s="32">
        <v>952.6</v>
      </c>
      <c r="D15" s="33">
        <v>42872</v>
      </c>
      <c r="E15" s="34">
        <v>42873</v>
      </c>
      <c r="F15" s="35">
        <v>2455</v>
      </c>
      <c r="G15" s="8" t="s">
        <v>8</v>
      </c>
      <c r="H15" s="35">
        <v>88</v>
      </c>
      <c r="I15" s="7">
        <f t="shared" si="0"/>
        <v>42903</v>
      </c>
      <c r="J15" s="36">
        <v>42884</v>
      </c>
      <c r="K15" s="9">
        <f t="shared" si="1"/>
        <v>-19</v>
      </c>
      <c r="L15" s="10">
        <f t="shared" si="2"/>
        <v>-18099.400000000001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60</v>
      </c>
      <c r="B16" s="31" t="s">
        <v>45</v>
      </c>
      <c r="C16" s="32">
        <v>369.6</v>
      </c>
      <c r="D16" s="33">
        <v>42874</v>
      </c>
      <c r="E16" s="34">
        <v>42877</v>
      </c>
      <c r="F16" s="35">
        <v>2490</v>
      </c>
      <c r="G16" s="8" t="s">
        <v>8</v>
      </c>
      <c r="H16" s="35">
        <v>90</v>
      </c>
      <c r="I16" s="7">
        <f t="shared" si="0"/>
        <v>42907</v>
      </c>
      <c r="J16" s="36">
        <v>42884</v>
      </c>
      <c r="K16" s="9">
        <f t="shared" si="1"/>
        <v>-23</v>
      </c>
      <c r="L16" s="10">
        <f t="shared" si="2"/>
        <v>-8500.8000000000011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16348" s="22" customFormat="1" ht="44.25" customHeight="1">
      <c r="A17" s="30" t="s">
        <v>61</v>
      </c>
      <c r="B17" s="31" t="s">
        <v>45</v>
      </c>
      <c r="C17" s="32">
        <v>445.5</v>
      </c>
      <c r="D17" s="33">
        <v>42877</v>
      </c>
      <c r="E17" s="34">
        <v>42878</v>
      </c>
      <c r="F17" s="35">
        <v>2537</v>
      </c>
      <c r="G17" s="8" t="s">
        <v>8</v>
      </c>
      <c r="H17" s="35">
        <v>92</v>
      </c>
      <c r="I17" s="7">
        <f t="shared" si="0"/>
        <v>42908</v>
      </c>
      <c r="J17" s="36">
        <v>42884</v>
      </c>
      <c r="K17" s="9">
        <f t="shared" si="1"/>
        <v>-24</v>
      </c>
      <c r="L17" s="10">
        <f t="shared" si="2"/>
        <v>-10692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16348" s="22" customFormat="1" ht="44.25" customHeight="1">
      <c r="A18" s="30">
        <v>8717155194</v>
      </c>
      <c r="B18" s="31" t="s">
        <v>15</v>
      </c>
      <c r="C18" s="32">
        <v>27.03</v>
      </c>
      <c r="D18" s="33">
        <v>42880</v>
      </c>
      <c r="E18" s="34">
        <v>42880</v>
      </c>
      <c r="F18" s="35">
        <v>2584</v>
      </c>
      <c r="G18" s="8" t="s">
        <v>8</v>
      </c>
      <c r="H18" s="35">
        <v>94</v>
      </c>
      <c r="I18" s="7">
        <f t="shared" si="0"/>
        <v>42910</v>
      </c>
      <c r="J18" s="36">
        <v>42884</v>
      </c>
      <c r="K18" s="9">
        <f t="shared" si="1"/>
        <v>-26</v>
      </c>
      <c r="L18" s="10">
        <f t="shared" si="2"/>
        <v>-702.78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16348" s="22" customFormat="1" ht="44.25" customHeight="1">
      <c r="A19" s="30" t="s">
        <v>62</v>
      </c>
      <c r="B19" s="31" t="s">
        <v>63</v>
      </c>
      <c r="C19" s="32">
        <v>2448.4899999999998</v>
      </c>
      <c r="D19" s="33">
        <v>42881</v>
      </c>
      <c r="E19" s="34">
        <v>42886</v>
      </c>
      <c r="F19" s="35">
        <v>2689</v>
      </c>
      <c r="G19" s="8" t="s">
        <v>8</v>
      </c>
      <c r="H19" s="35">
        <v>111</v>
      </c>
      <c r="I19" s="7">
        <f t="shared" si="0"/>
        <v>42916</v>
      </c>
      <c r="J19" s="36">
        <v>42905</v>
      </c>
      <c r="K19" s="9">
        <f t="shared" si="1"/>
        <v>-11</v>
      </c>
      <c r="L19" s="10">
        <f t="shared" si="2"/>
        <v>-26933.39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16348" s="22" customFormat="1" ht="44.25" customHeight="1">
      <c r="A20" s="30">
        <v>8717158147</v>
      </c>
      <c r="B20" s="31" t="s">
        <v>15</v>
      </c>
      <c r="C20" s="32">
        <v>25.88</v>
      </c>
      <c r="D20" s="33">
        <v>42884</v>
      </c>
      <c r="E20" s="34">
        <v>42885</v>
      </c>
      <c r="F20" s="35">
        <v>2643</v>
      </c>
      <c r="G20" s="8" t="s">
        <v>8</v>
      </c>
      <c r="H20" s="35">
        <v>122</v>
      </c>
      <c r="I20" s="7">
        <f t="shared" si="0"/>
        <v>42915</v>
      </c>
      <c r="J20" s="36">
        <v>42905</v>
      </c>
      <c r="K20" s="9">
        <f t="shared" si="1"/>
        <v>-10</v>
      </c>
      <c r="L20" s="10">
        <f t="shared" si="2"/>
        <v>-258.8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16348" s="22" customFormat="1" ht="44.25" customHeight="1">
      <c r="A21" s="30" t="s">
        <v>64</v>
      </c>
      <c r="B21" s="31" t="s">
        <v>65</v>
      </c>
      <c r="C21" s="32">
        <v>629.28</v>
      </c>
      <c r="D21" s="33">
        <v>42886</v>
      </c>
      <c r="E21" s="34">
        <v>42894</v>
      </c>
      <c r="F21" s="35">
        <v>2795</v>
      </c>
      <c r="G21" s="8" t="s">
        <v>8</v>
      </c>
      <c r="H21" s="35">
        <v>114</v>
      </c>
      <c r="I21" s="7">
        <f t="shared" si="0"/>
        <v>42924</v>
      </c>
      <c r="J21" s="36">
        <v>42905</v>
      </c>
      <c r="K21" s="9">
        <f t="shared" si="1"/>
        <v>-19</v>
      </c>
      <c r="L21" s="10">
        <f t="shared" si="2"/>
        <v>-11956.32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16348" s="22" customFormat="1" ht="44.25" customHeight="1">
      <c r="A22" s="30" t="s">
        <v>66</v>
      </c>
      <c r="B22" s="31" t="s">
        <v>67</v>
      </c>
      <c r="C22" s="32">
        <v>3750</v>
      </c>
      <c r="D22" s="33">
        <v>42887</v>
      </c>
      <c r="E22" s="34">
        <v>42891</v>
      </c>
      <c r="F22" s="35">
        <v>2747</v>
      </c>
      <c r="G22" s="8" t="s">
        <v>8</v>
      </c>
      <c r="H22" s="35">
        <v>113</v>
      </c>
      <c r="I22" s="7">
        <f t="shared" si="0"/>
        <v>42921</v>
      </c>
      <c r="J22" s="36">
        <v>42905</v>
      </c>
      <c r="K22" s="9">
        <f t="shared" si="1"/>
        <v>-16</v>
      </c>
      <c r="L22" s="10">
        <f t="shared" si="2"/>
        <v>-60000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16348" s="22" customFormat="1" ht="44.25" customHeight="1">
      <c r="A23" s="30" t="s">
        <v>68</v>
      </c>
      <c r="B23" s="31" t="s">
        <v>45</v>
      </c>
      <c r="C23" s="32">
        <v>184.8</v>
      </c>
      <c r="D23" s="33">
        <v>42894</v>
      </c>
      <c r="E23" s="34">
        <v>42895</v>
      </c>
      <c r="F23" s="35">
        <v>2818</v>
      </c>
      <c r="G23" s="8" t="s">
        <v>8</v>
      </c>
      <c r="H23" s="35">
        <v>120</v>
      </c>
      <c r="I23" s="7">
        <f t="shared" si="0"/>
        <v>42925</v>
      </c>
      <c r="J23" s="36">
        <v>42905</v>
      </c>
      <c r="K23" s="9">
        <f t="shared" si="1"/>
        <v>-20</v>
      </c>
      <c r="L23" s="10">
        <f t="shared" si="2"/>
        <v>-3696</v>
      </c>
      <c r="M23" s="3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16348" s="22" customFormat="1" ht="44.25" customHeight="1">
      <c r="A24" s="30" t="s">
        <v>70</v>
      </c>
      <c r="B24" s="31" t="s">
        <v>45</v>
      </c>
      <c r="C24" s="32">
        <v>1014.75</v>
      </c>
      <c r="D24" s="33">
        <v>42894</v>
      </c>
      <c r="E24" s="34">
        <v>42895</v>
      </c>
      <c r="F24" s="35">
        <v>2817</v>
      </c>
      <c r="G24" s="8" t="s">
        <v>8</v>
      </c>
      <c r="H24" s="35">
        <v>118</v>
      </c>
      <c r="I24" s="7">
        <f t="shared" si="0"/>
        <v>42925</v>
      </c>
      <c r="J24" s="36">
        <v>42905</v>
      </c>
      <c r="K24" s="9">
        <f t="shared" si="1"/>
        <v>-20</v>
      </c>
      <c r="L24" s="10">
        <f t="shared" si="2"/>
        <v>-20295</v>
      </c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16348" s="22" customFormat="1" ht="44.25" customHeight="1">
      <c r="A25" s="30" t="s">
        <v>71</v>
      </c>
      <c r="B25" s="31" t="s">
        <v>45</v>
      </c>
      <c r="C25" s="32">
        <v>894.3</v>
      </c>
      <c r="D25" s="33">
        <v>42894</v>
      </c>
      <c r="E25" s="34">
        <v>42895</v>
      </c>
      <c r="F25" s="35">
        <v>2816</v>
      </c>
      <c r="G25" s="8" t="s">
        <v>8</v>
      </c>
      <c r="H25" s="35">
        <v>116</v>
      </c>
      <c r="I25" s="7">
        <f t="shared" si="0"/>
        <v>42925</v>
      </c>
      <c r="J25" s="36">
        <v>42905</v>
      </c>
      <c r="K25" s="9">
        <f t="shared" si="1"/>
        <v>-20</v>
      </c>
      <c r="L25" s="10">
        <f t="shared" si="2"/>
        <v>-17886</v>
      </c>
      <c r="M25" s="3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16348" s="2" customFormat="1" ht="53.25" customHeight="1" thickBot="1">
      <c r="A26" s="67" t="s">
        <v>69</v>
      </c>
      <c r="B26" s="68"/>
      <c r="C26" s="26">
        <f>SUM(C5:C25)</f>
        <v>26810.159999999993</v>
      </c>
      <c r="D26" s="69">
        <f>L26/C26</f>
        <v>-15.583389282272099</v>
      </c>
      <c r="E26" s="69"/>
      <c r="F26" s="69"/>
      <c r="G26" s="69"/>
      <c r="H26" s="69"/>
      <c r="I26" s="69"/>
      <c r="J26" s="69"/>
      <c r="K26" s="69"/>
      <c r="L26" s="27">
        <f>SUM(L5:L25)</f>
        <v>-417793.16000000003</v>
      </c>
      <c r="M26" s="2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</row>
    <row r="27" spans="1:16348" s="2" customFormat="1" ht="44.25" customHeight="1">
      <c r="A27" s="1" t="s">
        <v>72</v>
      </c>
      <c r="B27" s="1"/>
      <c r="C27" s="1"/>
      <c r="D27" s="1"/>
      <c r="E27" s="1"/>
      <c r="F27" s="1"/>
      <c r="G27" s="1"/>
      <c r="H27" s="1"/>
      <c r="I27" s="1"/>
      <c r="J27" s="70" t="s">
        <v>73</v>
      </c>
      <c r="K27" s="70"/>
      <c r="L27" s="70"/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</row>
    <row r="28" spans="1:16348" s="2" customFormat="1" ht="44.25" customHeight="1">
      <c r="A28" s="1"/>
      <c r="B28" s="1"/>
      <c r="C28" s="1"/>
      <c r="D28" s="1"/>
      <c r="E28" s="1"/>
      <c r="F28" s="1"/>
      <c r="G28" s="1"/>
      <c r="H28" s="1"/>
      <c r="I28" s="1"/>
      <c r="J28" s="70" t="s">
        <v>74</v>
      </c>
      <c r="K28" s="70"/>
      <c r="L28" s="70"/>
      <c r="M28" s="7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</row>
  </sheetData>
  <mergeCells count="5">
    <mergeCell ref="A1:M3"/>
    <mergeCell ref="A26:B26"/>
    <mergeCell ref="D26:K26"/>
    <mergeCell ref="J27:M27"/>
    <mergeCell ref="J28:M2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INDICE TEMPESTIVITA II TRIMEST</vt:lpstr>
      <vt:lpstr>Indice pagamenti I trimest2017 </vt:lpstr>
      <vt:lpstr>Indice pagamenti IItrimest 2017</vt:lpstr>
      <vt:lpstr>Foglio2</vt:lpstr>
      <vt:lpstr>'Indice pagamenti I trimest2017 '!Area_stampa</vt:lpstr>
      <vt:lpstr>'Indice pagamenti IItrimest 2017'!Area_stampa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 Bisceglie</cp:lastModifiedBy>
  <cp:lastPrinted>2017-10-09T11:17:28Z</cp:lastPrinted>
  <dcterms:created xsi:type="dcterms:W3CDTF">2014-10-30T12:11:21Z</dcterms:created>
  <dcterms:modified xsi:type="dcterms:W3CDTF">2017-10-10T15:07:29Z</dcterms:modified>
</cp:coreProperties>
</file>